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1"/>
  </bookViews>
  <sheets>
    <sheet name="krycí list" sheetId="8" r:id="rId1"/>
    <sheet name="vv 01" sheetId="6" r:id="rId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6" l="1"/>
  <c r="G27" i="6" s="1"/>
  <c r="F16" i="6" l="1"/>
  <c r="G16" i="6" s="1"/>
  <c r="F25" i="6" l="1"/>
  <c r="G25" i="6" s="1"/>
  <c r="F23" i="6"/>
  <c r="G23" i="6" s="1"/>
  <c r="F21" i="6"/>
  <c r="G21" i="6" s="1"/>
  <c r="F18" i="6"/>
  <c r="G18" i="6" s="1"/>
  <c r="F17" i="6"/>
  <c r="G17" i="6" s="1"/>
  <c r="F15" i="6"/>
  <c r="G15" i="6" s="1"/>
  <c r="F14" i="6"/>
  <c r="G14" i="6" s="1"/>
  <c r="F26" i="6" l="1"/>
  <c r="G26" i="6" l="1"/>
  <c r="F29" i="6"/>
  <c r="I26" i="8" s="1"/>
  <c r="E17" i="8"/>
  <c r="E18" i="8"/>
  <c r="E19" i="8"/>
  <c r="I20" i="8"/>
  <c r="E26" i="8"/>
  <c r="I14" i="8"/>
  <c r="E14" i="8"/>
  <c r="I13" i="8"/>
  <c r="E13" i="8"/>
  <c r="I12" i="8"/>
  <c r="E12" i="8"/>
  <c r="G29" i="6" l="1"/>
  <c r="F30" i="6"/>
  <c r="F31" i="6" s="1"/>
  <c r="G31" i="6" s="1"/>
  <c r="D20" i="8"/>
  <c r="G30" i="6" l="1"/>
  <c r="C20" i="8"/>
  <c r="E16" i="8" l="1"/>
  <c r="E20" i="8" s="1"/>
  <c r="H29" i="8" s="1"/>
  <c r="I29" i="8" s="1"/>
  <c r="I28" i="8"/>
  <c r="I31" i="8" l="1"/>
</calcChain>
</file>

<file path=xl/sharedStrings.xml><?xml version="1.0" encoding="utf-8"?>
<sst xmlns="http://schemas.openxmlformats.org/spreadsheetml/2006/main" count="124" uniqueCount="106">
  <si>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</si>
  <si>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</si>
  <si>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</si>
  <si>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</si>
  <si>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</si>
  <si>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</si>
  <si>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</si>
  <si>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</si>
  <si>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Objekt: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</si>
  <si>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</si>
  <si>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</si>
  <si>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</si>
  <si>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</si>
  <si>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</si>
  <si>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</si>
  <si>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</si>
  <si>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</si>
  <si>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</si>
  <si>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</si>
  <si>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</si>
  <si>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</si>
  <si>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</si>
  <si>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</si>
  <si>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</si>
  <si>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</si>
  <si>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</si>
  <si>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</si>
  <si>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</si>
  <si>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</si>
  <si>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</si>
  <si>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</si>
  <si>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</si>
  <si>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</si>
  <si>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</si>
  <si>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</si>
  <si>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</si>
  <si>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</si>
  <si>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</si>
  <si>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</si>
  <si>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</si>
  <si>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</si>
  <si>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</si>
  <si>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</si>
  <si>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</si>
  <si>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</si>
  <si>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</si>
  <si>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</si>
  <si>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</si>
  <si>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</si>
  <si>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</si>
  <si>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</si>
  <si>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</si>
  <si>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</si>
  <si>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</si>
  <si>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</si>
  <si>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</si>
  <si>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</si>
  <si>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</si>
  <si>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</si>
  <si>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</si>
  <si>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</si>
  <si>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</si>
  <si>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</si>
  <si>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</si>
  <si>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</si>
  <si>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</si>
  <si>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</si>
  <si>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</si>
  <si>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kg</t>
  </si>
  <si>
    <t>t</t>
  </si>
  <si>
    <t xml:space="preserve">CENA SPOLU DODÁVKA A MONTÁŽ ŠPORTOVÉHO POVRCHU: </t>
  </si>
  <si>
    <t>dielo</t>
  </si>
  <si>
    <t>Doprava materiálu a strojov</t>
  </si>
  <si>
    <t xml:space="preserve">Stavba:  </t>
  </si>
  <si>
    <t xml:space="preserve">Zhotoviteľ: </t>
  </si>
  <si>
    <t>ZEMNÉ PRÁCE</t>
  </si>
  <si>
    <t>OSTATNÉ:</t>
  </si>
  <si>
    <t>SO 01 Multifunkčné ihrisko</t>
  </si>
  <si>
    <t xml:space="preserve">CENA ZA OBJEKT SPOLU: </t>
  </si>
  <si>
    <t>volejbal: 81m</t>
  </si>
  <si>
    <t xml:space="preserve">CENA SPOLU OSTATNÉ: </t>
  </si>
  <si>
    <t>DODÁVKA A MONTÁŽ ŠPORTOVÉHO POVRCHU Z UMELEJ TRÁVY</t>
  </si>
  <si>
    <t>Stavba :  Multifunkčné ihrisko s osvetlením .......</t>
  </si>
  <si>
    <t>Obec ......., okres ...............</t>
  </si>
  <si>
    <t>.................</t>
  </si>
  <si>
    <t>..................</t>
  </si>
  <si>
    <t>Objednávateľ:  ...................</t>
  </si>
  <si>
    <t>Adresa:</t>
  </si>
  <si>
    <t>...................</t>
  </si>
  <si>
    <t>malý futbal - bránkoviská: 60m</t>
  </si>
  <si>
    <t>min. 14kg na m2:  603,6*0,014</t>
  </si>
  <si>
    <t>min. 7kg na m2:  603,6*0,007</t>
  </si>
  <si>
    <t>Kremičitý piesok vrátane dopravy</t>
  </si>
  <si>
    <t>SBR granulát vrátane dopravy</t>
  </si>
  <si>
    <t xml:space="preserve">Montáž vrátane vsypov a vyčiarovania </t>
  </si>
  <si>
    <t>Lepidlo PU</t>
  </si>
  <si>
    <t>Multifunkčné ihrisko výmena UT</t>
  </si>
  <si>
    <t>Výmena UT 33x18m</t>
  </si>
  <si>
    <t>Obec Mníšek, obec@mnisek.sk, 0905 475 941</t>
  </si>
  <si>
    <t>Umelá tráva ; dĺžka vlákna: 40+2mm; Dtex:od 10500; počet vpichov na m2: 8820; farba zelená, priepustnosť vody: min.67l/m2,váha min:2495g/m2</t>
  </si>
  <si>
    <t>Umelá tráva ; dĺžka vlákna: 40+2mm; Dtex:od 10500; počet vpichov na m2: 8820; farba biela, priepustnosť vody: min.67l/m2,váha min:2495g/m2-šírka čiar 100mm</t>
  </si>
  <si>
    <t xml:space="preserve">Podlepovacia páska; šírka: 300mm </t>
  </si>
  <si>
    <t xml:space="preserve">Podlepovacia páska; šírka: 400mm </t>
  </si>
  <si>
    <t>Osieťovanie ihriska vrátane montáže a materiálu</t>
  </si>
  <si>
    <t>komplet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</si>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</sst>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S_k_-;\-* #,##0.00\ _S_k_-;_-* &quot;-&quot;??\ _S_k_-;_-@_-"/>
    <numFmt numFmtId="165" formatCode="#,##0.0"/>
    <numFmt numFmtId="166" formatCode="[$€-2]\ #,##0.00"/>
    <numFmt numFmtId="168" formatCode="#,##0.000"/>
    <numFmt numFmtId="169" formatCode="#,##0&quot; &quot;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8" fontId="10" fillId="0" borderId="30" xfId="4" applyNumberFormat="1" applyFont="1" applyBorder="1" applyAlignment="1">
      <alignment horizontal="right" vertical="center"/>
    </xf>
    <xf numFmtId="168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8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8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8" fontId="10" fillId="0" borderId="40" xfId="4" applyNumberFormat="1" applyFont="1" applyBorder="1" applyAlignment="1">
      <alignment horizontal="right" vertical="center"/>
    </xf>
    <xf numFmtId="168" fontId="10" fillId="0" borderId="41" xfId="4" applyNumberFormat="1" applyFont="1" applyBorder="1" applyAlignment="1">
      <alignment horizontal="right" vertical="center"/>
    </xf>
    <xf numFmtId="168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9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166" fontId="6" fillId="0" borderId="0" xfId="0" applyNumberFormat="1" applyFont="1"/>
    <xf numFmtId="4" fontId="12" fillId="0" borderId="0" xfId="0" applyNumberFormat="1" applyFont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0" fontId="1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0" fillId="0" borderId="0" xfId="5" applyFill="1" applyBorder="1" applyAlignment="1" applyProtection="1">
      <alignment horizontal="left"/>
    </xf>
    <xf numFmtId="0" fontId="21" fillId="0" borderId="0" xfId="0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/>
    <xf numFmtId="0" fontId="21" fillId="0" borderId="0" xfId="0" applyFont="1" applyFill="1" applyAlignment="1">
      <alignment horizontal="left"/>
    </xf>
    <xf numFmtId="0" fontId="22" fillId="0" borderId="0" xfId="5" applyFont="1" applyFill="1" applyBorder="1" applyAlignment="1" applyProtection="1">
      <alignment horizontal="left"/>
    </xf>
    <xf numFmtId="0" fontId="13" fillId="0" borderId="1" xfId="0" applyFont="1" applyFill="1" applyBorder="1" applyAlignment="1">
      <alignment horizontal="center" wrapText="1"/>
    </xf>
    <xf numFmtId="166" fontId="23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 wrapText="1"/>
    </xf>
    <xf numFmtId="166" fontId="13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49" fontId="10" fillId="0" borderId="4" xfId="4" applyNumberFormat="1" applyFont="1" applyBorder="1" applyAlignment="1">
      <alignment horizontal="left" vertical="center"/>
    </xf>
    <xf numFmtId="166" fontId="27" fillId="0" borderId="0" xfId="0" applyNumberFormat="1" applyFont="1" applyAlignment="1">
      <alignment horizontal="right" vertical="center"/>
    </xf>
    <xf numFmtId="0" fontId="20" fillId="0" borderId="0" xfId="5" applyAlignment="1" applyProtection="1"/>
    <xf numFmtId="0" fontId="13" fillId="0" borderId="0" xfId="0" applyFont="1" applyFill="1" applyBorder="1" applyAlignment="1">
      <alignment horizontal="center"/>
    </xf>
    <xf numFmtId="0" fontId="9" fillId="0" borderId="2" xfId="3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6" fontId="15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6">
    <cellStyle name="Čiarka" xfId="1" builtinId="3"/>
    <cellStyle name="Hypertextové prepojenie" xfId="5" builtinId="8"/>
    <cellStyle name="Normálne" xfId="0" builtinId="0"/>
    <cellStyle name="normálne 2" xfId="2"/>
    <cellStyle name="normálne_KLs" xfId="3"/>
    <cellStyle name="normálne_KLv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nislav.spila@sostc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R24" sqref="R24"/>
    </sheetView>
  </sheetViews>
  <sheetFormatPr defaultRowHeight="15" x14ac:dyDescent="0.25"/>
  <cols>
    <col min="1" max="1" width="5" customWidth="1"/>
    <col min="2" max="2" width="9.85546875" customWidth="1"/>
    <col min="3" max="3" width="10.7109375" customWidth="1"/>
    <col min="5" max="5" width="10.42578125" customWidth="1"/>
    <col min="6" max="6" width="5.7109375" customWidth="1"/>
    <col min="7" max="7" width="17.42578125" customWidth="1"/>
    <col min="8" max="8" width="9.7109375" customWidth="1"/>
    <col min="9" max="9" width="9.85546875" customWidth="1"/>
  </cols>
  <sheetData>
    <row r="1" spans="1:10" ht="19.149999999999999" customHeight="1" thickBot="1" x14ac:dyDescent="0.3">
      <c r="A1" s="162" t="s">
        <v>9</v>
      </c>
      <c r="B1" s="162"/>
      <c r="C1" s="162"/>
      <c r="D1" s="162"/>
      <c r="E1" s="162"/>
      <c r="F1" s="162"/>
      <c r="G1" s="162"/>
      <c r="H1" s="162"/>
      <c r="I1" s="162"/>
      <c r="J1" s="6"/>
    </row>
    <row r="2" spans="1:10" ht="15.75" thickTop="1" x14ac:dyDescent="0.25">
      <c r="A2" s="9"/>
      <c r="B2" s="10" t="s">
        <v>82</v>
      </c>
      <c r="C2" s="10"/>
      <c r="D2" s="10"/>
      <c r="E2" s="10"/>
      <c r="F2" s="11" t="s">
        <v>10</v>
      </c>
      <c r="G2" s="10" t="s">
        <v>83</v>
      </c>
      <c r="H2" s="10"/>
      <c r="I2" s="12"/>
      <c r="J2" s="6"/>
    </row>
    <row r="3" spans="1:10" x14ac:dyDescent="0.25">
      <c r="A3" s="13"/>
      <c r="B3" s="14"/>
      <c r="C3" s="14"/>
      <c r="D3" s="14"/>
      <c r="E3" s="14"/>
      <c r="F3" s="15" t="s">
        <v>11</v>
      </c>
      <c r="G3" s="14"/>
      <c r="H3" s="14"/>
      <c r="I3" s="16"/>
      <c r="J3" s="6"/>
    </row>
    <row r="4" spans="1:10" x14ac:dyDescent="0.25">
      <c r="A4" s="17"/>
      <c r="B4" s="18"/>
      <c r="C4" s="18"/>
      <c r="D4" s="18"/>
      <c r="E4" s="18"/>
      <c r="F4" s="19"/>
      <c r="G4" s="18"/>
      <c r="H4" s="18"/>
      <c r="I4" s="20"/>
      <c r="J4" s="6"/>
    </row>
    <row r="5" spans="1:10" ht="15.75" thickBot="1" x14ac:dyDescent="0.3">
      <c r="A5" s="21"/>
      <c r="B5" s="22" t="s">
        <v>12</v>
      </c>
      <c r="C5" s="22"/>
      <c r="D5" s="22" t="s">
        <v>13</v>
      </c>
      <c r="E5" s="23"/>
      <c r="F5" s="23" t="s">
        <v>14</v>
      </c>
      <c r="G5" s="22"/>
      <c r="H5" s="23" t="s">
        <v>15</v>
      </c>
      <c r="I5" s="24"/>
      <c r="J5" s="6"/>
    </row>
    <row r="6" spans="1:10" ht="15.75" thickTop="1" x14ac:dyDescent="0.25">
      <c r="A6" s="9"/>
      <c r="B6" s="10" t="s">
        <v>16</v>
      </c>
      <c r="C6" s="10" t="s">
        <v>84</v>
      </c>
      <c r="D6" s="10"/>
      <c r="E6" s="10"/>
      <c r="F6" s="10" t="s">
        <v>17</v>
      </c>
      <c r="G6" s="158"/>
      <c r="H6" s="10"/>
      <c r="I6" s="12"/>
      <c r="J6" s="6"/>
    </row>
    <row r="7" spans="1:10" x14ac:dyDescent="0.25">
      <c r="A7" s="25"/>
      <c r="B7" s="26"/>
      <c r="C7" s="27" t="s">
        <v>85</v>
      </c>
      <c r="D7" s="27"/>
      <c r="E7" s="27"/>
      <c r="F7" s="27" t="s">
        <v>18</v>
      </c>
      <c r="G7" s="27"/>
      <c r="H7" s="27"/>
      <c r="I7" s="28"/>
      <c r="J7" s="6"/>
    </row>
    <row r="8" spans="1:10" x14ac:dyDescent="0.25">
      <c r="A8" s="13"/>
      <c r="B8" s="14" t="s">
        <v>19</v>
      </c>
      <c r="C8" s="14"/>
      <c r="D8" s="14"/>
      <c r="E8" s="14"/>
      <c r="F8" s="14" t="s">
        <v>17</v>
      </c>
      <c r="G8" s="14"/>
      <c r="H8" s="14"/>
      <c r="I8" s="16"/>
      <c r="J8" s="6"/>
    </row>
    <row r="9" spans="1:10" x14ac:dyDescent="0.25">
      <c r="A9" s="17"/>
      <c r="B9" s="19"/>
      <c r="C9" s="18"/>
      <c r="D9" s="18"/>
      <c r="E9" s="18"/>
      <c r="F9" s="27" t="s">
        <v>18</v>
      </c>
      <c r="G9" s="18"/>
      <c r="H9" s="18"/>
      <c r="I9" s="20"/>
      <c r="J9" s="6"/>
    </row>
    <row r="10" spans="1:10" x14ac:dyDescent="0.25">
      <c r="A10" s="13"/>
      <c r="B10" s="14" t="s">
        <v>20</v>
      </c>
      <c r="C10" s="14"/>
      <c r="D10" s="14"/>
      <c r="E10" s="14"/>
      <c r="F10" s="14" t="s">
        <v>17</v>
      </c>
      <c r="G10" s="14"/>
      <c r="H10" s="14"/>
      <c r="I10" s="16"/>
      <c r="J10" s="6"/>
    </row>
    <row r="11" spans="1:10" ht="15.75" thickBot="1" x14ac:dyDescent="0.3">
      <c r="A11" s="29"/>
      <c r="B11" s="30"/>
      <c r="C11" s="30"/>
      <c r="D11" s="30"/>
      <c r="E11" s="30"/>
      <c r="F11" s="30" t="s">
        <v>18</v>
      </c>
      <c r="G11" s="30"/>
      <c r="H11" s="30"/>
      <c r="I11" s="31"/>
      <c r="J11" s="6"/>
    </row>
    <row r="12" spans="1:10" ht="15.75" thickTop="1" x14ac:dyDescent="0.25">
      <c r="A12" s="32">
        <v>1</v>
      </c>
      <c r="B12" s="10" t="s">
        <v>21</v>
      </c>
      <c r="C12" s="10"/>
      <c r="D12" s="10"/>
      <c r="E12" s="33">
        <f>IF(A12&lt;&gt;0,ROUND($J$31/A12,0),0)</f>
        <v>0</v>
      </c>
      <c r="F12" s="11">
        <v>1</v>
      </c>
      <c r="G12" s="10" t="s">
        <v>22</v>
      </c>
      <c r="H12" s="10"/>
      <c r="I12" s="34">
        <f>IF(F12&lt;&gt;0,ROUND($J$31/F12,0),0)</f>
        <v>0</v>
      </c>
      <c r="J12" s="6"/>
    </row>
    <row r="13" spans="1:10" x14ac:dyDescent="0.25">
      <c r="A13" s="35">
        <v>1</v>
      </c>
      <c r="B13" s="27" t="s">
        <v>23</v>
      </c>
      <c r="C13" s="27"/>
      <c r="D13" s="27"/>
      <c r="E13" s="36">
        <f>IF(A13&lt;&gt;0,ROUND($J$31/A13,0),0)</f>
        <v>0</v>
      </c>
      <c r="F13" s="26"/>
      <c r="G13" s="27"/>
      <c r="H13" s="27"/>
      <c r="I13" s="37">
        <f>IF(F13&lt;&gt;0,ROUND($J$31/F13,0),0)</f>
        <v>0</v>
      </c>
      <c r="J13" s="6"/>
    </row>
    <row r="14" spans="1:10" ht="15.75" thickBot="1" x14ac:dyDescent="0.3">
      <c r="A14" s="38">
        <v>1</v>
      </c>
      <c r="B14" s="30" t="s">
        <v>24</v>
      </c>
      <c r="C14" s="30"/>
      <c r="D14" s="30"/>
      <c r="E14" s="39">
        <f>IF(A14&lt;&gt;0,ROUND($J$31/A14,0),0)</f>
        <v>0</v>
      </c>
      <c r="F14" s="40"/>
      <c r="G14" s="30"/>
      <c r="H14" s="30"/>
      <c r="I14" s="41">
        <f>IF(F14&lt;&gt;0,ROUND($J$31/F14,0),0)</f>
        <v>0</v>
      </c>
      <c r="J14" s="6"/>
    </row>
    <row r="15" spans="1:10" ht="15.75" thickTop="1" x14ac:dyDescent="0.25">
      <c r="A15" s="42" t="s">
        <v>25</v>
      </c>
      <c r="B15" s="43" t="s">
        <v>26</v>
      </c>
      <c r="C15" s="44" t="s">
        <v>27</v>
      </c>
      <c r="D15" s="44" t="s">
        <v>28</v>
      </c>
      <c r="E15" s="45" t="s">
        <v>29</v>
      </c>
      <c r="F15" s="42" t="s">
        <v>30</v>
      </c>
      <c r="G15" s="46" t="s">
        <v>31</v>
      </c>
      <c r="H15" s="47"/>
      <c r="I15" s="48"/>
      <c r="J15" s="6"/>
    </row>
    <row r="16" spans="1:10" x14ac:dyDescent="0.25">
      <c r="A16" s="49">
        <v>1</v>
      </c>
      <c r="B16" s="50" t="s">
        <v>32</v>
      </c>
      <c r="C16" s="159">
        <v>0</v>
      </c>
      <c r="D16" s="51">
        <v>0</v>
      </c>
      <c r="E16" s="52">
        <f>C16+D16</f>
        <v>0</v>
      </c>
      <c r="F16" s="49">
        <v>6</v>
      </c>
      <c r="G16" s="53" t="s">
        <v>33</v>
      </c>
      <c r="H16" s="54"/>
      <c r="I16" s="55">
        <v>0</v>
      </c>
      <c r="J16" s="6"/>
    </row>
    <row r="17" spans="1:10" x14ac:dyDescent="0.25">
      <c r="A17" s="56">
        <v>2</v>
      </c>
      <c r="B17" s="57" t="s">
        <v>34</v>
      </c>
      <c r="C17" s="58">
        <v>0</v>
      </c>
      <c r="D17" s="58">
        <v>0</v>
      </c>
      <c r="E17" s="52">
        <f>C17+D17</f>
        <v>0</v>
      </c>
      <c r="F17" s="56">
        <v>7</v>
      </c>
      <c r="G17" s="59" t="s">
        <v>35</v>
      </c>
      <c r="H17" s="14"/>
      <c r="I17" s="60">
        <v>0</v>
      </c>
      <c r="J17" s="6"/>
    </row>
    <row r="18" spans="1:10" x14ac:dyDescent="0.25">
      <c r="A18" s="56">
        <v>3</v>
      </c>
      <c r="B18" s="57" t="s">
        <v>36</v>
      </c>
      <c r="C18" s="58"/>
      <c r="D18" s="58"/>
      <c r="E18" s="52">
        <f>C18+D18</f>
        <v>0</v>
      </c>
      <c r="F18" s="56">
        <v>8</v>
      </c>
      <c r="G18" s="59" t="s">
        <v>37</v>
      </c>
      <c r="H18" s="14"/>
      <c r="I18" s="60">
        <v>0</v>
      </c>
      <c r="J18" s="6"/>
    </row>
    <row r="19" spans="1:10" ht="15.75" thickBot="1" x14ac:dyDescent="0.3">
      <c r="A19" s="56">
        <v>4</v>
      </c>
      <c r="B19" s="57" t="s">
        <v>38</v>
      </c>
      <c r="C19" s="58"/>
      <c r="D19" s="58"/>
      <c r="E19" s="61">
        <f>C19+D19</f>
        <v>0</v>
      </c>
      <c r="F19" s="56">
        <v>9</v>
      </c>
      <c r="G19" s="59" t="s">
        <v>39</v>
      </c>
      <c r="H19" s="14"/>
      <c r="I19" s="60">
        <v>0</v>
      </c>
      <c r="J19" s="6"/>
    </row>
    <row r="20" spans="1:10" ht="15.75" thickBot="1" x14ac:dyDescent="0.3">
      <c r="A20" s="62">
        <v>5</v>
      </c>
      <c r="B20" s="63" t="s">
        <v>40</v>
      </c>
      <c r="C20" s="64">
        <f>SUM(C16:C19)</f>
        <v>0</v>
      </c>
      <c r="D20" s="65">
        <f>SUM(D16:D19)</f>
        <v>0</v>
      </c>
      <c r="E20" s="66">
        <f>SUM(E16:E19)</f>
        <v>0</v>
      </c>
      <c r="F20" s="67">
        <v>10</v>
      </c>
      <c r="G20" s="68"/>
      <c r="H20" s="69" t="s">
        <v>41</v>
      </c>
      <c r="I20" s="70">
        <f>SUM(I16:I19)</f>
        <v>0</v>
      </c>
      <c r="J20" s="6"/>
    </row>
    <row r="21" spans="1:10" ht="15.75" thickTop="1" x14ac:dyDescent="0.25">
      <c r="A21" s="42" t="s">
        <v>42</v>
      </c>
      <c r="B21" s="71"/>
      <c r="C21" s="47" t="s">
        <v>43</v>
      </c>
      <c r="D21" s="47"/>
      <c r="E21" s="48"/>
      <c r="F21" s="42" t="s">
        <v>44</v>
      </c>
      <c r="G21" s="46" t="s">
        <v>45</v>
      </c>
      <c r="H21" s="47"/>
      <c r="I21" s="48"/>
      <c r="J21" s="6"/>
    </row>
    <row r="22" spans="1:10" x14ac:dyDescent="0.25">
      <c r="A22" s="49">
        <v>11</v>
      </c>
      <c r="B22" s="53" t="s">
        <v>46</v>
      </c>
      <c r="C22" s="72" t="s">
        <v>39</v>
      </c>
      <c r="D22" s="73">
        <v>0</v>
      </c>
      <c r="E22" s="55">
        <v>0</v>
      </c>
      <c r="F22" s="56">
        <v>16</v>
      </c>
      <c r="G22" s="59" t="s">
        <v>47</v>
      </c>
      <c r="H22" s="74"/>
      <c r="I22" s="60">
        <v>0</v>
      </c>
      <c r="J22" s="6"/>
    </row>
    <row r="23" spans="1:10" x14ac:dyDescent="0.25">
      <c r="A23" s="56">
        <v>12</v>
      </c>
      <c r="B23" s="59" t="s">
        <v>48</v>
      </c>
      <c r="C23" s="75"/>
      <c r="D23" s="76">
        <v>0</v>
      </c>
      <c r="E23" s="60">
        <v>0</v>
      </c>
      <c r="F23" s="56">
        <v>17</v>
      </c>
      <c r="G23" s="59" t="s">
        <v>49</v>
      </c>
      <c r="H23" s="74"/>
      <c r="I23" s="60">
        <v>0</v>
      </c>
      <c r="J23" s="6"/>
    </row>
    <row r="24" spans="1:10" x14ac:dyDescent="0.25">
      <c r="A24" s="56">
        <v>13</v>
      </c>
      <c r="B24" s="59" t="s">
        <v>50</v>
      </c>
      <c r="C24" s="75"/>
      <c r="D24" s="76">
        <v>0</v>
      </c>
      <c r="E24" s="60">
        <v>0</v>
      </c>
      <c r="F24" s="56">
        <v>18</v>
      </c>
      <c r="G24" s="59" t="s">
        <v>51</v>
      </c>
      <c r="H24" s="74"/>
      <c r="I24" s="60">
        <v>0</v>
      </c>
      <c r="J24" s="6"/>
    </row>
    <row r="25" spans="1:10" ht="15.75" thickBot="1" x14ac:dyDescent="0.3">
      <c r="A25" s="56">
        <v>14</v>
      </c>
      <c r="B25" s="59" t="s">
        <v>39</v>
      </c>
      <c r="C25" s="75"/>
      <c r="D25" s="76">
        <v>0</v>
      </c>
      <c r="E25" s="60">
        <v>0</v>
      </c>
      <c r="F25" s="56">
        <v>19</v>
      </c>
      <c r="G25" s="59" t="s">
        <v>39</v>
      </c>
      <c r="H25" s="74"/>
      <c r="I25" s="60">
        <v>0</v>
      </c>
      <c r="J25" s="6"/>
    </row>
    <row r="26" spans="1:10" ht="15.75" thickBot="1" x14ac:dyDescent="0.3">
      <c r="A26" s="62">
        <v>15</v>
      </c>
      <c r="B26" s="77"/>
      <c r="C26" s="78"/>
      <c r="D26" s="78" t="s">
        <v>52</v>
      </c>
      <c r="E26" s="70">
        <f>SUM(E22:E25)</f>
        <v>0</v>
      </c>
      <c r="F26" s="62">
        <v>20</v>
      </c>
      <c r="G26" s="77"/>
      <c r="H26" s="78" t="s">
        <v>53</v>
      </c>
      <c r="I26" s="70">
        <f>SUM(I22:I25)</f>
        <v>0</v>
      </c>
      <c r="J26" s="6"/>
    </row>
    <row r="27" spans="1:10" ht="15.75" thickTop="1" x14ac:dyDescent="0.25">
      <c r="A27" s="79"/>
      <c r="B27" s="80" t="s">
        <v>54</v>
      </c>
      <c r="C27" s="81"/>
      <c r="D27" s="82" t="s">
        <v>55</v>
      </c>
      <c r="E27" s="83"/>
      <c r="F27" s="42" t="s">
        <v>56</v>
      </c>
      <c r="G27" s="46" t="s">
        <v>57</v>
      </c>
      <c r="H27" s="47"/>
      <c r="I27" s="48"/>
      <c r="J27" s="6"/>
    </row>
    <row r="28" spans="1:10" x14ac:dyDescent="0.25">
      <c r="A28" s="84"/>
      <c r="B28" s="85"/>
      <c r="C28" s="86"/>
      <c r="D28" s="87"/>
      <c r="E28" s="83"/>
      <c r="F28" s="49">
        <v>21</v>
      </c>
      <c r="G28" s="53"/>
      <c r="H28" s="88" t="s">
        <v>58</v>
      </c>
      <c r="I28" s="55">
        <f>C16+D16+I22</f>
        <v>0</v>
      </c>
      <c r="J28" s="6"/>
    </row>
    <row r="29" spans="1:10" x14ac:dyDescent="0.25">
      <c r="A29" s="84"/>
      <c r="B29" s="86" t="s">
        <v>59</v>
      </c>
      <c r="C29" s="86"/>
      <c r="D29" s="89"/>
      <c r="E29" s="83"/>
      <c r="F29" s="56">
        <v>22</v>
      </c>
      <c r="G29" s="59" t="s">
        <v>60</v>
      </c>
      <c r="H29" s="90">
        <f>ROUND(E20,2)+I20+E26+I26</f>
        <v>0</v>
      </c>
      <c r="I29" s="60">
        <f>ROUND((H29*20)/100,2)</f>
        <v>0</v>
      </c>
      <c r="J29" s="6"/>
    </row>
    <row r="30" spans="1:10" ht="15.75" thickBot="1" x14ac:dyDescent="0.3">
      <c r="A30" s="13"/>
      <c r="B30" s="14" t="s">
        <v>61</v>
      </c>
      <c r="C30" s="14"/>
      <c r="D30" s="89"/>
      <c r="E30" s="83"/>
      <c r="F30" s="56">
        <v>23</v>
      </c>
      <c r="G30" s="59" t="s">
        <v>62</v>
      </c>
      <c r="H30" s="90"/>
      <c r="I30" s="60"/>
      <c r="J30" s="6"/>
    </row>
    <row r="31" spans="1:10" ht="15.75" thickBot="1" x14ac:dyDescent="0.3">
      <c r="A31" s="84"/>
      <c r="B31" s="86"/>
      <c r="C31" s="86"/>
      <c r="D31" s="89"/>
      <c r="E31" s="83"/>
      <c r="F31" s="62">
        <v>24</v>
      </c>
      <c r="G31" s="77"/>
      <c r="H31" s="78" t="s">
        <v>63</v>
      </c>
      <c r="I31" s="70">
        <f>SUM(I28:I30)</f>
        <v>0</v>
      </c>
      <c r="J31" s="6"/>
    </row>
    <row r="32" spans="1:10" ht="16.5" thickTop="1" thickBot="1" x14ac:dyDescent="0.3">
      <c r="A32" s="79"/>
      <c r="B32" s="86"/>
      <c r="C32" s="83"/>
      <c r="D32" s="91"/>
      <c r="E32" s="83"/>
      <c r="F32" s="92" t="s">
        <v>64</v>
      </c>
      <c r="G32" s="93" t="s">
        <v>65</v>
      </c>
      <c r="H32" s="94"/>
      <c r="I32" s="95">
        <v>0</v>
      </c>
      <c r="J32" s="6"/>
    </row>
    <row r="33" spans="1:10" ht="15.75" thickTop="1" x14ac:dyDescent="0.25">
      <c r="A33" s="96"/>
      <c r="B33" s="97"/>
      <c r="C33" s="80" t="s">
        <v>66</v>
      </c>
      <c r="D33" s="97"/>
      <c r="E33" s="97"/>
      <c r="F33" s="97"/>
      <c r="G33" s="97" t="s">
        <v>67</v>
      </c>
      <c r="H33" s="98"/>
      <c r="I33" s="99"/>
      <c r="J33" s="6"/>
    </row>
    <row r="34" spans="1:10" x14ac:dyDescent="0.25">
      <c r="A34" s="84"/>
      <c r="B34" s="85"/>
      <c r="C34" s="86"/>
      <c r="D34" s="86"/>
      <c r="E34" s="85"/>
      <c r="F34" s="86"/>
      <c r="G34" s="100"/>
      <c r="H34" s="86"/>
      <c r="I34" s="101"/>
      <c r="J34" s="6"/>
    </row>
    <row r="35" spans="1:10" x14ac:dyDescent="0.25">
      <c r="A35" s="84"/>
      <c r="B35" s="86" t="s">
        <v>59</v>
      </c>
      <c r="C35" s="86"/>
      <c r="D35" s="86"/>
      <c r="E35" s="85"/>
      <c r="F35" s="86" t="s">
        <v>59</v>
      </c>
      <c r="G35" s="86"/>
      <c r="H35" s="86"/>
      <c r="I35" s="101"/>
      <c r="J35" s="6"/>
    </row>
    <row r="36" spans="1:10" x14ac:dyDescent="0.25">
      <c r="A36" s="13"/>
      <c r="B36" s="14" t="s">
        <v>61</v>
      </c>
      <c r="C36" s="14"/>
      <c r="D36" s="14"/>
      <c r="E36" s="15"/>
      <c r="F36" s="14" t="s">
        <v>61</v>
      </c>
      <c r="G36" s="102"/>
      <c r="H36" s="14"/>
      <c r="I36" s="16"/>
      <c r="J36" s="6"/>
    </row>
    <row r="37" spans="1:10" x14ac:dyDescent="0.25">
      <c r="A37" s="84"/>
      <c r="B37" s="86" t="s">
        <v>55</v>
      </c>
      <c r="C37" s="86"/>
      <c r="D37" s="86"/>
      <c r="E37" s="85"/>
      <c r="F37" s="86" t="s">
        <v>55</v>
      </c>
      <c r="G37" s="86"/>
      <c r="H37" s="86"/>
      <c r="I37" s="101"/>
      <c r="J37" s="6"/>
    </row>
    <row r="38" spans="1:10" x14ac:dyDescent="0.25">
      <c r="A38" s="84"/>
      <c r="B38" s="86"/>
      <c r="C38" s="86"/>
      <c r="D38" s="86"/>
      <c r="E38" s="86"/>
      <c r="F38" s="86"/>
      <c r="G38" s="86"/>
      <c r="H38" s="86"/>
      <c r="I38" s="101"/>
      <c r="J38" s="6"/>
    </row>
    <row r="39" spans="1:10" x14ac:dyDescent="0.25">
      <c r="A39" s="84"/>
      <c r="B39" s="86"/>
      <c r="C39" s="86"/>
      <c r="D39" s="86"/>
      <c r="E39" s="86"/>
      <c r="F39" s="86"/>
      <c r="G39" s="86"/>
      <c r="H39" s="86"/>
      <c r="I39" s="101"/>
      <c r="J39" s="6"/>
    </row>
    <row r="40" spans="1:10" x14ac:dyDescent="0.25">
      <c r="A40" s="84"/>
      <c r="B40" s="86"/>
      <c r="C40" s="86"/>
      <c r="D40" s="86"/>
      <c r="E40" s="86"/>
      <c r="F40" s="86"/>
      <c r="G40" s="86"/>
      <c r="H40" s="86"/>
      <c r="I40" s="101"/>
      <c r="J40" s="6"/>
    </row>
    <row r="41" spans="1:10" ht="15.75" thickBot="1" x14ac:dyDescent="0.3">
      <c r="A41" s="29"/>
      <c r="B41" s="30"/>
      <c r="C41" s="30"/>
      <c r="D41" s="30"/>
      <c r="E41" s="30"/>
      <c r="F41" s="30"/>
      <c r="G41" s="30"/>
      <c r="H41" s="30"/>
      <c r="I41" s="31"/>
      <c r="J41" s="6"/>
    </row>
    <row r="42" spans="1:10" ht="15.75" thickTop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"/>
    </row>
    <row r="43" spans="1:10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"/>
    </row>
    <row r="44" spans="1:10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N9" sqref="N9"/>
    </sheetView>
  </sheetViews>
  <sheetFormatPr defaultRowHeight="15" outlineLevelRow="1" x14ac:dyDescent="0.25"/>
  <cols>
    <col min="1" max="1" width="7.42578125" customWidth="1"/>
    <col min="2" max="2" width="56.28515625" style="3" customWidth="1"/>
    <col min="3" max="4" width="8.85546875" style="1" customWidth="1"/>
    <col min="5" max="5" width="9" style="4" customWidth="1"/>
    <col min="6" max="6" width="10.85546875" style="2" customWidth="1"/>
    <col min="7" max="7" width="11.140625" style="2" customWidth="1"/>
    <col min="9" max="9" width="13.7109375" customWidth="1"/>
    <col min="10" max="10" width="10.42578125" bestFit="1" customWidth="1"/>
  </cols>
  <sheetData>
    <row r="1" spans="1:13" s="6" customFormat="1" ht="29.45" customHeight="1" x14ac:dyDescent="0.25">
      <c r="A1" s="126"/>
      <c r="B1" s="109" t="s">
        <v>105</v>
      </c>
      <c r="C1" s="126"/>
      <c r="D1" s="109"/>
      <c r="E1" s="109"/>
      <c r="F1" s="109"/>
      <c r="G1" s="109"/>
      <c r="H1" s="109"/>
      <c r="I1" s="110"/>
      <c r="J1" s="111"/>
      <c r="K1" s="111"/>
      <c r="L1" s="112"/>
    </row>
    <row r="2" spans="1:13" s="6" customFormat="1" ht="15.6" customHeight="1" x14ac:dyDescent="0.25">
      <c r="A2" s="113" t="s">
        <v>73</v>
      </c>
      <c r="B2" s="109" t="s">
        <v>96</v>
      </c>
      <c r="C2" s="126"/>
      <c r="D2" s="109"/>
      <c r="E2" s="109"/>
      <c r="F2" s="109"/>
      <c r="G2" s="109"/>
      <c r="H2" s="109"/>
      <c r="I2" s="114"/>
      <c r="J2" s="114"/>
      <c r="K2" s="114"/>
      <c r="L2" s="112"/>
    </row>
    <row r="3" spans="1:13" s="6" customFormat="1" ht="15.75" x14ac:dyDescent="0.25">
      <c r="A3" s="113" t="s">
        <v>8</v>
      </c>
      <c r="B3" s="109" t="s">
        <v>77</v>
      </c>
      <c r="C3" s="126"/>
      <c r="D3" s="109"/>
      <c r="E3" s="109"/>
      <c r="F3" s="109"/>
      <c r="G3" s="109"/>
      <c r="H3" s="109"/>
      <c r="I3" s="115"/>
      <c r="J3" s="115"/>
      <c r="K3" s="115"/>
      <c r="L3" s="112"/>
    </row>
    <row r="4" spans="1:13" s="6" customFormat="1" ht="15.75" x14ac:dyDescent="0.25">
      <c r="A4" s="113" t="s">
        <v>10</v>
      </c>
      <c r="B4" s="160" t="s">
        <v>98</v>
      </c>
      <c r="C4" s="126"/>
      <c r="D4" s="109"/>
      <c r="E4" s="109"/>
      <c r="F4" s="109"/>
      <c r="G4" s="109"/>
      <c r="H4" s="109"/>
      <c r="I4" s="116"/>
      <c r="J4" s="117"/>
      <c r="K4" s="116"/>
      <c r="L4" s="112"/>
      <c r="M4" s="118"/>
    </row>
    <row r="5" spans="1:13" s="6" customFormat="1" x14ac:dyDescent="0.25">
      <c r="A5" s="126"/>
      <c r="B5" s="127"/>
      <c r="C5" s="127" t="s">
        <v>86</v>
      </c>
      <c r="D5" s="128"/>
      <c r="E5" s="127"/>
      <c r="F5" s="127"/>
      <c r="G5" s="126"/>
      <c r="H5" s="119"/>
      <c r="I5" s="116"/>
      <c r="J5" s="120"/>
      <c r="K5" s="116"/>
      <c r="L5" s="112"/>
      <c r="M5" s="121"/>
    </row>
    <row r="6" spans="1:13" s="6" customFormat="1" x14ac:dyDescent="0.25">
      <c r="A6" s="126" t="s">
        <v>87</v>
      </c>
      <c r="B6" s="129"/>
      <c r="C6" s="127" t="s">
        <v>88</v>
      </c>
      <c r="D6" s="128"/>
      <c r="E6" s="127"/>
      <c r="F6" s="127"/>
      <c r="G6" s="126"/>
      <c r="H6" s="119"/>
      <c r="I6" s="115"/>
      <c r="J6" s="122"/>
      <c r="K6" s="115"/>
      <c r="L6" s="112"/>
      <c r="M6" s="115"/>
    </row>
    <row r="7" spans="1:13" s="6" customFormat="1" x14ac:dyDescent="0.25">
      <c r="A7" s="126"/>
      <c r="B7" s="129"/>
      <c r="C7" s="130"/>
      <c r="D7" s="130"/>
      <c r="E7" s="130"/>
      <c r="F7" s="130"/>
      <c r="G7" s="126"/>
      <c r="H7" s="123"/>
      <c r="I7" s="115"/>
      <c r="J7" s="122"/>
      <c r="K7" s="116"/>
      <c r="L7" s="112"/>
      <c r="M7" s="124"/>
    </row>
    <row r="8" spans="1:13" s="6" customFormat="1" x14ac:dyDescent="0.25">
      <c r="A8" s="126"/>
      <c r="B8" s="129"/>
      <c r="C8" s="131"/>
      <c r="D8" s="131"/>
      <c r="E8" s="131"/>
      <c r="F8" s="131"/>
      <c r="G8" s="126"/>
      <c r="H8" s="125"/>
      <c r="I8" s="115"/>
      <c r="J8" s="122"/>
      <c r="K8" s="115"/>
      <c r="L8" s="112"/>
    </row>
    <row r="9" spans="1:13" s="6" customFormat="1" x14ac:dyDescent="0.25">
      <c r="A9" s="126"/>
      <c r="B9" s="129"/>
      <c r="C9" s="127" t="s">
        <v>74</v>
      </c>
      <c r="D9" s="127"/>
      <c r="E9" s="127"/>
      <c r="F9" s="127"/>
      <c r="G9" s="126"/>
      <c r="H9" s="119"/>
      <c r="I9" s="115"/>
      <c r="J9" s="122"/>
      <c r="K9" s="116"/>
      <c r="L9" s="112"/>
    </row>
    <row r="10" spans="1:13" s="6" customFormat="1" x14ac:dyDescent="0.25">
      <c r="A10" s="126"/>
      <c r="B10" s="126"/>
      <c r="C10" s="129"/>
      <c r="D10" s="129"/>
      <c r="E10" s="129"/>
      <c r="F10" s="129"/>
      <c r="G10" s="129"/>
      <c r="H10" s="115"/>
      <c r="I10" s="116"/>
      <c r="J10" s="120"/>
      <c r="K10" s="116"/>
      <c r="L10" s="112"/>
    </row>
    <row r="11" spans="1:13" ht="36.75" x14ac:dyDescent="0.25">
      <c r="A11" s="132" t="s">
        <v>0</v>
      </c>
      <c r="B11" s="132" t="s">
        <v>97</v>
      </c>
      <c r="C11" s="132" t="s">
        <v>1</v>
      </c>
      <c r="D11" s="132" t="s">
        <v>3</v>
      </c>
      <c r="E11" s="133" t="s">
        <v>4</v>
      </c>
      <c r="F11" s="134" t="s">
        <v>5</v>
      </c>
      <c r="G11" s="134" t="s">
        <v>6</v>
      </c>
      <c r="H11" s="105"/>
    </row>
    <row r="12" spans="1:13" s="5" customFormat="1" ht="31.9" customHeight="1" x14ac:dyDescent="0.25">
      <c r="A12" s="166" t="s">
        <v>75</v>
      </c>
      <c r="B12" s="166"/>
      <c r="C12" s="166"/>
      <c r="D12" s="166"/>
      <c r="E12" s="166"/>
      <c r="F12" s="166"/>
      <c r="G12" s="166"/>
      <c r="H12" s="105"/>
    </row>
    <row r="13" spans="1:13" s="6" customFormat="1" ht="45.6" customHeight="1" x14ac:dyDescent="0.25">
      <c r="A13" s="166" t="s">
        <v>81</v>
      </c>
      <c r="B13" s="166"/>
      <c r="C13" s="166"/>
      <c r="D13" s="166"/>
      <c r="E13" s="166"/>
      <c r="F13" s="166"/>
      <c r="G13" s="166"/>
      <c r="H13" s="105"/>
      <c r="J13" s="7"/>
    </row>
    <row r="14" spans="1:13" s="6" customFormat="1" ht="36.75" x14ac:dyDescent="0.25">
      <c r="A14" s="135"/>
      <c r="B14" s="168" t="s">
        <v>99</v>
      </c>
      <c r="C14" s="169">
        <v>603.6</v>
      </c>
      <c r="D14" s="169" t="s">
        <v>2</v>
      </c>
      <c r="E14" s="167"/>
      <c r="F14" s="170">
        <f>SUM(C14*E14)</f>
        <v>0</v>
      </c>
      <c r="G14" s="170">
        <f>SUM(F14*1.2)</f>
        <v>0</v>
      </c>
      <c r="H14" s="108"/>
      <c r="I14" s="7"/>
      <c r="J14" s="7"/>
    </row>
    <row r="15" spans="1:13" s="6" customFormat="1" ht="15.6" customHeight="1" x14ac:dyDescent="0.25">
      <c r="A15" s="135"/>
      <c r="B15" s="168" t="s">
        <v>95</v>
      </c>
      <c r="C15" s="169">
        <v>100</v>
      </c>
      <c r="D15" s="169" t="s">
        <v>68</v>
      </c>
      <c r="E15" s="167"/>
      <c r="F15" s="170">
        <f>SUM(C15*E15)</f>
        <v>0</v>
      </c>
      <c r="G15" s="170">
        <f>SUM(F15*1.2)</f>
        <v>0</v>
      </c>
      <c r="H15" s="108"/>
      <c r="I15" s="7"/>
    </row>
    <row r="16" spans="1:13" s="6" customFormat="1" ht="15.6" customHeight="1" x14ac:dyDescent="0.25">
      <c r="A16" s="135"/>
      <c r="B16" s="168" t="s">
        <v>101</v>
      </c>
      <c r="C16" s="169">
        <v>150</v>
      </c>
      <c r="D16" s="169" t="s">
        <v>7</v>
      </c>
      <c r="E16" s="167"/>
      <c r="F16" s="170">
        <f>SUM(C16*E16)</f>
        <v>0</v>
      </c>
      <c r="G16" s="170">
        <f>SUM(F16*1.2)</f>
        <v>0</v>
      </c>
      <c r="H16" s="105"/>
      <c r="J16" s="7"/>
    </row>
    <row r="17" spans="1:10" s="6" customFormat="1" ht="15.6" customHeight="1" x14ac:dyDescent="0.25">
      <c r="A17" s="135"/>
      <c r="B17" s="168" t="s">
        <v>102</v>
      </c>
      <c r="C17" s="169">
        <v>150</v>
      </c>
      <c r="D17" s="169" t="s">
        <v>7</v>
      </c>
      <c r="E17" s="167"/>
      <c r="F17" s="170">
        <f>SUM(C17*E17)</f>
        <v>0</v>
      </c>
      <c r="G17" s="170">
        <f>SUM(F17*1.2)</f>
        <v>0</v>
      </c>
      <c r="H17" s="105"/>
      <c r="J17" s="7"/>
    </row>
    <row r="18" spans="1:10" s="6" customFormat="1" ht="37.15" customHeight="1" x14ac:dyDescent="0.25">
      <c r="A18" s="135"/>
      <c r="B18" s="168" t="s">
        <v>100</v>
      </c>
      <c r="C18" s="169">
        <v>141</v>
      </c>
      <c r="D18" s="169" t="s">
        <v>7</v>
      </c>
      <c r="E18" s="167"/>
      <c r="F18" s="170">
        <f>SUM(C18*E18)</f>
        <v>0</v>
      </c>
      <c r="G18" s="170">
        <f>SUM(F18*1.2)</f>
        <v>0</v>
      </c>
      <c r="H18" s="108"/>
      <c r="I18" s="7"/>
    </row>
    <row r="19" spans="1:10" s="6" customFormat="1" ht="14.45" customHeight="1" outlineLevel="1" x14ac:dyDescent="0.25">
      <c r="A19" s="135"/>
      <c r="B19" s="171" t="s">
        <v>79</v>
      </c>
      <c r="C19" s="169"/>
      <c r="D19" s="169"/>
      <c r="E19" s="167"/>
      <c r="F19" s="170"/>
      <c r="G19" s="170"/>
      <c r="H19" s="108"/>
      <c r="I19" s="7"/>
    </row>
    <row r="20" spans="1:10" s="6" customFormat="1" ht="14.45" customHeight="1" outlineLevel="1" x14ac:dyDescent="0.25">
      <c r="A20" s="135"/>
      <c r="B20" s="171" t="s">
        <v>89</v>
      </c>
      <c r="C20" s="169"/>
      <c r="D20" s="169"/>
      <c r="E20" s="167"/>
      <c r="F20" s="170"/>
      <c r="G20" s="170"/>
      <c r="H20" s="108"/>
      <c r="I20" s="7"/>
    </row>
    <row r="21" spans="1:10" s="6" customFormat="1" ht="15.6" customHeight="1" x14ac:dyDescent="0.25">
      <c r="A21" s="135"/>
      <c r="B21" s="168" t="s">
        <v>92</v>
      </c>
      <c r="C21" s="169">
        <v>9</v>
      </c>
      <c r="D21" s="169" t="s">
        <v>69</v>
      </c>
      <c r="E21" s="167"/>
      <c r="F21" s="170">
        <f>SUM(C21*E21)</f>
        <v>0</v>
      </c>
      <c r="G21" s="170">
        <f>SUM(F21*1.2)</f>
        <v>0</v>
      </c>
      <c r="H21" s="105"/>
    </row>
    <row r="22" spans="1:10" s="6" customFormat="1" ht="15.6" customHeight="1" outlineLevel="1" x14ac:dyDescent="0.25">
      <c r="A22" s="135"/>
      <c r="B22" s="172" t="s">
        <v>90</v>
      </c>
      <c r="C22" s="169"/>
      <c r="D22" s="169"/>
      <c r="E22" s="167"/>
      <c r="F22" s="170"/>
      <c r="G22" s="170"/>
      <c r="H22" s="105"/>
    </row>
    <row r="23" spans="1:10" s="6" customFormat="1" ht="15.6" customHeight="1" x14ac:dyDescent="0.25">
      <c r="A23" s="135"/>
      <c r="B23" s="168" t="s">
        <v>93</v>
      </c>
      <c r="C23" s="169">
        <v>4</v>
      </c>
      <c r="D23" s="169" t="s">
        <v>69</v>
      </c>
      <c r="E23" s="167"/>
      <c r="F23" s="170">
        <f>SUM(C23*E23)</f>
        <v>0</v>
      </c>
      <c r="G23" s="170">
        <f>SUM(F23*1.2)</f>
        <v>0</v>
      </c>
      <c r="H23" s="105"/>
    </row>
    <row r="24" spans="1:10" s="6" customFormat="1" ht="15.6" customHeight="1" outlineLevel="1" x14ac:dyDescent="0.25">
      <c r="A24" s="135"/>
      <c r="B24" s="172" t="s">
        <v>91</v>
      </c>
      <c r="C24" s="169"/>
      <c r="D24" s="169"/>
      <c r="E24" s="167"/>
      <c r="F24" s="170"/>
      <c r="G24" s="170"/>
      <c r="H24" s="105"/>
    </row>
    <row r="25" spans="1:10" s="6" customFormat="1" x14ac:dyDescent="0.25">
      <c r="A25" s="135"/>
      <c r="B25" s="173" t="s">
        <v>94</v>
      </c>
      <c r="C25" s="169">
        <v>603.6</v>
      </c>
      <c r="D25" s="169" t="s">
        <v>2</v>
      </c>
      <c r="E25" s="167"/>
      <c r="F25" s="170">
        <f>SUM(C25*E25)</f>
        <v>0</v>
      </c>
      <c r="G25" s="170">
        <f>SUM(F25*1.2)</f>
        <v>0</v>
      </c>
      <c r="H25" s="108"/>
      <c r="I25" s="7"/>
    </row>
    <row r="26" spans="1:10" s="6" customFormat="1" ht="30" customHeight="1" x14ac:dyDescent="0.25">
      <c r="A26" s="165" t="s">
        <v>70</v>
      </c>
      <c r="B26" s="165"/>
      <c r="C26" s="165"/>
      <c r="D26" s="165"/>
      <c r="E26" s="165"/>
      <c r="F26" s="139">
        <f>SUM(F14:F25)</f>
        <v>0</v>
      </c>
      <c r="G26" s="139">
        <f>SUM(F26*1.2)</f>
        <v>0</v>
      </c>
      <c r="H26" s="107"/>
      <c r="I26" s="8"/>
      <c r="J26" s="7"/>
    </row>
    <row r="27" spans="1:10" s="6" customFormat="1" ht="30" customHeight="1" x14ac:dyDescent="0.25">
      <c r="A27" s="161"/>
      <c r="B27" s="174" t="s">
        <v>103</v>
      </c>
      <c r="C27" s="174">
        <v>1</v>
      </c>
      <c r="D27" s="174" t="s">
        <v>104</v>
      </c>
      <c r="E27" s="176"/>
      <c r="F27" s="175">
        <f>E27*1.2</f>
        <v>0</v>
      </c>
      <c r="G27" s="175">
        <f>F27*1.2</f>
        <v>0</v>
      </c>
      <c r="H27" s="107"/>
      <c r="I27" s="8"/>
      <c r="J27" s="7"/>
    </row>
    <row r="28" spans="1:10" s="6" customFormat="1" ht="37.9" customHeight="1" x14ac:dyDescent="0.25">
      <c r="A28" s="164" t="s">
        <v>76</v>
      </c>
      <c r="B28" s="164"/>
      <c r="C28" s="138"/>
      <c r="D28" s="135"/>
      <c r="E28" s="137"/>
      <c r="F28" s="136"/>
      <c r="G28" s="136"/>
      <c r="H28" s="105"/>
    </row>
    <row r="29" spans="1:10" s="5" customFormat="1" ht="15.6" customHeight="1" x14ac:dyDescent="0.25">
      <c r="A29" s="135"/>
      <c r="B29" s="168" t="s">
        <v>72</v>
      </c>
      <c r="C29" s="169">
        <v>1</v>
      </c>
      <c r="D29" s="169" t="s">
        <v>71</v>
      </c>
      <c r="E29" s="167"/>
      <c r="F29" s="170">
        <f t="shared" ref="F29" si="0">SUM(C29*E29)</f>
        <v>0</v>
      </c>
      <c r="G29" s="170">
        <f t="shared" ref="G29" si="1">SUM(F29*1.2)</f>
        <v>0</v>
      </c>
      <c r="H29" s="106"/>
      <c r="I29" s="6"/>
    </row>
    <row r="30" spans="1:10" s="6" customFormat="1" ht="28.9" customHeight="1" x14ac:dyDescent="0.25">
      <c r="A30" s="165" t="s">
        <v>80</v>
      </c>
      <c r="B30" s="165"/>
      <c r="C30" s="165"/>
      <c r="D30" s="165"/>
      <c r="E30" s="165"/>
      <c r="F30" s="140">
        <f>SUM(F29)</f>
        <v>0</v>
      </c>
      <c r="G30" s="140">
        <f>SUM(F30*1.2)</f>
        <v>0</v>
      </c>
      <c r="H30" s="107"/>
      <c r="I30" s="103"/>
    </row>
    <row r="31" spans="1:10" ht="49.15" customHeight="1" x14ac:dyDescent="0.25">
      <c r="A31" s="163" t="s">
        <v>78</v>
      </c>
      <c r="B31" s="163"/>
      <c r="C31" s="163"/>
      <c r="D31" s="163"/>
      <c r="E31" s="163"/>
      <c r="F31" s="141">
        <f>SUM(F26+F30)+F27</f>
        <v>0</v>
      </c>
      <c r="G31" s="142">
        <f>F31*1.2</f>
        <v>0</v>
      </c>
      <c r="H31" s="105"/>
      <c r="I31" s="104"/>
    </row>
    <row r="32" spans="1:10" ht="31.9" customHeight="1" x14ac:dyDescent="0.25">
      <c r="A32" s="143"/>
      <c r="B32" s="144"/>
      <c r="C32" s="145"/>
      <c r="D32" s="145"/>
      <c r="E32" s="146"/>
      <c r="F32" s="147"/>
      <c r="G32" s="147"/>
      <c r="H32" s="105"/>
    </row>
    <row r="33" spans="1:8" x14ac:dyDescent="0.25">
      <c r="A33" s="143"/>
      <c r="B33" s="148"/>
      <c r="C33" s="145"/>
      <c r="D33" s="145"/>
      <c r="E33" s="146"/>
      <c r="F33" s="147"/>
      <c r="G33" s="147"/>
      <c r="H33" s="105"/>
    </row>
    <row r="34" spans="1:8" x14ac:dyDescent="0.25">
      <c r="A34" s="143"/>
      <c r="B34" s="148"/>
      <c r="C34" s="145"/>
      <c r="D34" s="145"/>
      <c r="E34" s="146"/>
      <c r="F34" s="147"/>
      <c r="G34" s="147"/>
      <c r="H34" s="105"/>
    </row>
    <row r="35" spans="1:8" x14ac:dyDescent="0.25">
      <c r="A35" s="143"/>
      <c r="B35" s="144"/>
      <c r="C35" s="145"/>
      <c r="D35" s="145"/>
      <c r="E35" s="146"/>
      <c r="F35" s="147"/>
      <c r="G35" s="147"/>
      <c r="H35" s="105"/>
    </row>
    <row r="36" spans="1:8" x14ac:dyDescent="0.25">
      <c r="A36" s="143"/>
      <c r="B36" s="149"/>
      <c r="C36" s="145"/>
      <c r="D36" s="145"/>
      <c r="E36" s="146"/>
      <c r="F36" s="147"/>
      <c r="G36" s="147"/>
      <c r="H36" s="105"/>
    </row>
    <row r="37" spans="1:8" x14ac:dyDescent="0.25">
      <c r="A37" s="150"/>
      <c r="B37" s="151"/>
      <c r="C37" s="152"/>
      <c r="D37" s="152"/>
      <c r="E37" s="153"/>
      <c r="F37" s="154"/>
      <c r="G37" s="154"/>
      <c r="H37" s="105"/>
    </row>
    <row r="38" spans="1:8" x14ac:dyDescent="0.25">
      <c r="A38" s="126"/>
      <c r="B38" s="128"/>
      <c r="C38" s="155"/>
      <c r="D38" s="155"/>
      <c r="E38" s="156"/>
      <c r="F38" s="157"/>
      <c r="G38" s="157"/>
    </row>
  </sheetData>
  <mergeCells count="6">
    <mergeCell ref="A31:E31"/>
    <mergeCell ref="A28:B28"/>
    <mergeCell ref="A30:E30"/>
    <mergeCell ref="A12:G12"/>
    <mergeCell ref="A13:G13"/>
    <mergeCell ref="A26:E26"/>
  </mergeCells>
  <conditionalFormatting sqref="E29:E30 E11 E1:F9 C7:C8 G3:G4 M4:M7 I2 I4:J10">
    <cfRule type="cellIs" dxfId="1" priority="220" stopIfTrue="1" operator="greaterThan">
      <formula>0</formula>
    </cfRule>
  </conditionalFormatting>
  <conditionalFormatting sqref="E26:E27">
    <cfRule type="cellIs" dxfId="0" priority="4" stopIfTrue="1" operator="greaterThan">
      <formula>0</formula>
    </cfRule>
  </conditionalFormatting>
  <hyperlinks>
    <hyperlink ref="B4" r:id="rId1" display="mailto:stanislav.spila@sostca.sk"/>
  </hyperlinks>
  <printOptions horizontalCentered="1"/>
  <pageMargins left="0.25" right="0.25" top="0.75" bottom="0.75" header="0.3" footer="0.3"/>
  <pageSetup paperSize="9" scale="85" orientation="portrait" horizontalDpi="300" verticalDpi="300" r:id="rId2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list</vt:lpstr>
      <vt:lpstr>vv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2022-03-21T10:40:50Z</dcterms:modified>
</cp:coreProperties>
</file>